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11" windowWidth="15480" windowHeight="11145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<sst xmlns="http://schemas.openxmlformats.org/spreadsheetml/2006/main" count="39" uniqueCount="18">
  <si>
    <t>运行区间</t>
  </si>
  <si>
    <t>运价里程</t>
  </si>
  <si>
    <t>学生票</t>
  </si>
  <si>
    <t>一等座</t>
  </si>
  <si>
    <t>二等座</t>
  </si>
  <si>
    <t>厦门</t>
  </si>
  <si>
    <t>公布票价</t>
  </si>
  <si>
    <t>执行票价</t>
  </si>
  <si>
    <t>折扣率</t>
  </si>
  <si>
    <t>下浮票价</t>
  </si>
  <si>
    <t>厦门至龙岩动车组票价表</t>
  </si>
  <si>
    <t>角美</t>
  </si>
  <si>
    <t>漳州</t>
  </si>
  <si>
    <t>南靖</t>
  </si>
  <si>
    <t>龙山镇</t>
  </si>
  <si>
    <t>龙岩</t>
  </si>
  <si>
    <t>漳州</t>
  </si>
  <si>
    <t>半价票价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</si>
</sst>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_뀀"/>
    <numFmt numFmtId="178" formatCode="0_ "/>
    <numFmt numFmtId="179" formatCode="0.000_ "/>
    <numFmt numFmtId="180" formatCode="0.0000;_က"/>
    <numFmt numFmtId="181" formatCode="0.000;_က"/>
    <numFmt numFmtId="182" formatCode="0.0000"/>
    <numFmt numFmtId="183" formatCode="0.000"/>
    <numFmt numFmtId="184" formatCode="0.0"/>
    <numFmt numFmtId="185" formatCode="0.000000"/>
    <numFmt numFmtId="186" formatCode="0.0000000"/>
    <numFmt numFmtId="187" formatCode="0.00000"/>
    <numFmt numFmtId="188" formatCode="0;_ "/>
    <numFmt numFmtId="189" formatCode="0.0_);[Red]\(0.0\)"/>
  </numFmts>
  <fonts count="9">
    <font>
      <sz val="12"/>
      <name val="宋体"/>
      <family val="0"/>
    </font>
    <font>
      <sz val="9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14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16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7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 wrapText="1"/>
      <protection/>
    </xf>
    <xf numFmtId="0" fontId="5" fillId="0" borderId="1" xfId="16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常规_test@客车始发终到时刻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90" zoomScaleNormal="90" workbookViewId="0" topLeftCell="A1">
      <selection activeCell="A1" sqref="A1:N2"/>
    </sheetView>
  </sheetViews>
  <sheetFormatPr defaultColWidth="9.00390625" defaultRowHeight="19.5" customHeight="1"/>
  <cols>
    <col min="1" max="1" width="5.625" style="2" customWidth="1"/>
    <col min="2" max="2" width="8.00390625" style="2" customWidth="1"/>
    <col min="3" max="3" width="6.625" style="2" customWidth="1"/>
    <col min="4" max="16384" width="9.00390625" style="2" customWidth="1"/>
  </cols>
  <sheetData>
    <row r="1" spans="1:14" ht="19.5" customHeight="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9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9.5" customHeight="1">
      <c r="A3" s="15" t="s">
        <v>0</v>
      </c>
      <c r="B3" s="16"/>
      <c r="C3" s="19" t="s">
        <v>1</v>
      </c>
      <c r="D3" s="11" t="s">
        <v>6</v>
      </c>
      <c r="E3" s="12"/>
      <c r="F3" s="11" t="s">
        <v>7</v>
      </c>
      <c r="G3" s="12"/>
      <c r="H3" s="11" t="s">
        <v>9</v>
      </c>
      <c r="I3" s="12"/>
      <c r="J3" s="11" t="s">
        <v>8</v>
      </c>
      <c r="K3" s="12"/>
      <c r="L3" s="13" t="s">
        <v>17</v>
      </c>
      <c r="M3" s="14"/>
      <c r="N3" s="9" t="s">
        <v>2</v>
      </c>
    </row>
    <row r="4" spans="1:14" ht="19.5" customHeight="1">
      <c r="A4" s="17"/>
      <c r="B4" s="18"/>
      <c r="C4" s="20"/>
      <c r="D4" s="1" t="s">
        <v>3</v>
      </c>
      <c r="E4" s="1" t="s">
        <v>4</v>
      </c>
      <c r="F4" s="1" t="s">
        <v>3</v>
      </c>
      <c r="G4" s="1" t="s">
        <v>4</v>
      </c>
      <c r="H4" s="1" t="s">
        <v>3</v>
      </c>
      <c r="I4" s="1" t="s">
        <v>4</v>
      </c>
      <c r="J4" s="1" t="s">
        <v>3</v>
      </c>
      <c r="K4" s="7" t="s">
        <v>4</v>
      </c>
      <c r="L4" s="1" t="s">
        <v>3</v>
      </c>
      <c r="M4" s="1" t="s">
        <v>4</v>
      </c>
      <c r="N4" s="9"/>
    </row>
    <row r="5" spans="1:14" ht="19.5" customHeight="1">
      <c r="A5" s="22" t="s">
        <v>5</v>
      </c>
      <c r="B5" s="6" t="s">
        <v>11</v>
      </c>
      <c r="C5" s="6">
        <v>37</v>
      </c>
      <c r="D5" s="8">
        <f aca="true" t="shared" si="0" ref="D5:D19">IF(C5&lt;20,ROUND(20*(0.3366*1.1+0.05861*0.02),0),ROUND(C5*(0.3366*1.1+0.05861*0.02),0))</f>
        <v>14</v>
      </c>
      <c r="E5" s="8">
        <f aca="true" t="shared" si="1" ref="E5:E19">IF(C5&lt;20,ROUND(20*(0.2805*1.1+0.05861*0.02),0),ROUND(C5*(0.2805*1.1+0.05861*0.02),0))</f>
        <v>11</v>
      </c>
      <c r="F5" s="3">
        <f aca="true" t="shared" si="2" ref="F5:F19">D5</f>
        <v>14</v>
      </c>
      <c r="G5" s="3">
        <f aca="true" t="shared" si="3" ref="G5:G19">E5</f>
        <v>11</v>
      </c>
      <c r="H5" s="3">
        <f aca="true" t="shared" si="4" ref="H5:H19">F5-ROUND(F5*0.05,0)</f>
        <v>13</v>
      </c>
      <c r="I5" s="3">
        <f aca="true" t="shared" si="5" ref="I5:I19">G5-ROUND(G5*0.05,0)</f>
        <v>10</v>
      </c>
      <c r="J5" s="4">
        <f aca="true" t="shared" si="6" ref="J5:J19">H5/D5</f>
        <v>0.9285714285714286</v>
      </c>
      <c r="K5" s="4">
        <f aca="true" t="shared" si="7" ref="K5:K19">I5/E5</f>
        <v>0.9090909090909091</v>
      </c>
      <c r="L5" s="5">
        <f aca="true" t="shared" si="8" ref="L5:L19">ROUND(D5/2,1)</f>
        <v>7</v>
      </c>
      <c r="M5" s="5">
        <f aca="true" t="shared" si="9" ref="M5:M19">E5/2</f>
        <v>5.5</v>
      </c>
      <c r="N5" s="5">
        <f aca="true" t="shared" si="10" ref="N5:N19">ROUND(E5*0.75,0)</f>
        <v>8</v>
      </c>
    </row>
    <row r="6" spans="1:14" ht="19.5" customHeight="1">
      <c r="A6" s="22"/>
      <c r="B6" s="6" t="s">
        <v>12</v>
      </c>
      <c r="C6" s="6">
        <v>55</v>
      </c>
      <c r="D6" s="8">
        <f t="shared" si="0"/>
        <v>20</v>
      </c>
      <c r="E6" s="8">
        <f t="shared" si="1"/>
        <v>17</v>
      </c>
      <c r="F6" s="3">
        <f t="shared" si="2"/>
        <v>20</v>
      </c>
      <c r="G6" s="3">
        <f t="shared" si="3"/>
        <v>17</v>
      </c>
      <c r="H6" s="3">
        <f t="shared" si="4"/>
        <v>19</v>
      </c>
      <c r="I6" s="3">
        <f t="shared" si="5"/>
        <v>16</v>
      </c>
      <c r="J6" s="4">
        <f t="shared" si="6"/>
        <v>0.95</v>
      </c>
      <c r="K6" s="4">
        <f t="shared" si="7"/>
        <v>0.9411764705882353</v>
      </c>
      <c r="L6" s="5">
        <f t="shared" si="8"/>
        <v>10</v>
      </c>
      <c r="M6" s="5">
        <f t="shared" si="9"/>
        <v>8.5</v>
      </c>
      <c r="N6" s="5">
        <f t="shared" si="10"/>
        <v>13</v>
      </c>
    </row>
    <row r="7" spans="1:14" ht="19.5" customHeight="1">
      <c r="A7" s="22"/>
      <c r="B7" s="6" t="s">
        <v>13</v>
      </c>
      <c r="C7" s="6">
        <v>89</v>
      </c>
      <c r="D7" s="8">
        <f t="shared" si="0"/>
        <v>33</v>
      </c>
      <c r="E7" s="8">
        <f t="shared" si="1"/>
        <v>28</v>
      </c>
      <c r="F7" s="3">
        <f t="shared" si="2"/>
        <v>33</v>
      </c>
      <c r="G7" s="3">
        <f t="shared" si="3"/>
        <v>28</v>
      </c>
      <c r="H7" s="3">
        <f t="shared" si="4"/>
        <v>31</v>
      </c>
      <c r="I7" s="3">
        <f t="shared" si="5"/>
        <v>27</v>
      </c>
      <c r="J7" s="4">
        <f t="shared" si="6"/>
        <v>0.9393939393939394</v>
      </c>
      <c r="K7" s="4">
        <f t="shared" si="7"/>
        <v>0.9642857142857143</v>
      </c>
      <c r="L7" s="5">
        <f t="shared" si="8"/>
        <v>16.5</v>
      </c>
      <c r="M7" s="5">
        <f t="shared" si="9"/>
        <v>14</v>
      </c>
      <c r="N7" s="5">
        <f t="shared" si="10"/>
        <v>21</v>
      </c>
    </row>
    <row r="8" spans="1:14" ht="19.5" customHeight="1">
      <c r="A8" s="22"/>
      <c r="B8" s="6" t="s">
        <v>14</v>
      </c>
      <c r="C8" s="6">
        <v>104</v>
      </c>
      <c r="D8" s="8">
        <f t="shared" si="0"/>
        <v>39</v>
      </c>
      <c r="E8" s="8">
        <f t="shared" si="1"/>
        <v>32</v>
      </c>
      <c r="F8" s="3">
        <f t="shared" si="2"/>
        <v>39</v>
      </c>
      <c r="G8" s="3">
        <f t="shared" si="3"/>
        <v>32</v>
      </c>
      <c r="H8" s="3">
        <f t="shared" si="4"/>
        <v>37</v>
      </c>
      <c r="I8" s="3">
        <f t="shared" si="5"/>
        <v>30</v>
      </c>
      <c r="J8" s="4">
        <f t="shared" si="6"/>
        <v>0.9487179487179487</v>
      </c>
      <c r="K8" s="4">
        <f t="shared" si="7"/>
        <v>0.9375</v>
      </c>
      <c r="L8" s="5">
        <f t="shared" si="8"/>
        <v>19.5</v>
      </c>
      <c r="M8" s="5">
        <f t="shared" si="9"/>
        <v>16</v>
      </c>
      <c r="N8" s="5">
        <f t="shared" si="10"/>
        <v>24</v>
      </c>
    </row>
    <row r="9" spans="1:14" ht="19.5" customHeight="1">
      <c r="A9" s="22"/>
      <c r="B9" s="6" t="s">
        <v>15</v>
      </c>
      <c r="C9" s="6">
        <v>169</v>
      </c>
      <c r="D9" s="8">
        <f t="shared" si="0"/>
        <v>63</v>
      </c>
      <c r="E9" s="8">
        <f t="shared" si="1"/>
        <v>52</v>
      </c>
      <c r="F9" s="3">
        <f t="shared" si="2"/>
        <v>63</v>
      </c>
      <c r="G9" s="3">
        <f t="shared" si="3"/>
        <v>52</v>
      </c>
      <c r="H9" s="3">
        <f t="shared" si="4"/>
        <v>60</v>
      </c>
      <c r="I9" s="3">
        <f t="shared" si="5"/>
        <v>49</v>
      </c>
      <c r="J9" s="4">
        <f t="shared" si="6"/>
        <v>0.9523809523809523</v>
      </c>
      <c r="K9" s="4">
        <f t="shared" si="7"/>
        <v>0.9423076923076923</v>
      </c>
      <c r="L9" s="5">
        <f t="shared" si="8"/>
        <v>31.5</v>
      </c>
      <c r="M9" s="5">
        <f t="shared" si="9"/>
        <v>26</v>
      </c>
      <c r="N9" s="5">
        <f t="shared" si="10"/>
        <v>39</v>
      </c>
    </row>
    <row r="10" spans="1:14" ht="19.5" customHeight="1">
      <c r="A10" s="22" t="s">
        <v>11</v>
      </c>
      <c r="B10" s="6" t="s">
        <v>12</v>
      </c>
      <c r="C10" s="5">
        <f>C6-37</f>
        <v>18</v>
      </c>
      <c r="D10" s="8">
        <f t="shared" si="0"/>
        <v>7</v>
      </c>
      <c r="E10" s="8">
        <f t="shared" si="1"/>
        <v>6</v>
      </c>
      <c r="F10" s="3">
        <f t="shared" si="2"/>
        <v>7</v>
      </c>
      <c r="G10" s="3">
        <f t="shared" si="3"/>
        <v>6</v>
      </c>
      <c r="H10" s="3">
        <f t="shared" si="4"/>
        <v>7</v>
      </c>
      <c r="I10" s="3">
        <f t="shared" si="5"/>
        <v>6</v>
      </c>
      <c r="J10" s="4">
        <f t="shared" si="6"/>
        <v>1</v>
      </c>
      <c r="K10" s="4">
        <f t="shared" si="7"/>
        <v>1</v>
      </c>
      <c r="L10" s="5">
        <f t="shared" si="8"/>
        <v>3.5</v>
      </c>
      <c r="M10" s="5">
        <f t="shared" si="9"/>
        <v>3</v>
      </c>
      <c r="N10" s="5">
        <f t="shared" si="10"/>
        <v>5</v>
      </c>
    </row>
    <row r="11" spans="1:14" ht="19.5" customHeight="1">
      <c r="A11" s="22"/>
      <c r="B11" s="6" t="s">
        <v>13</v>
      </c>
      <c r="C11" s="5">
        <f>C7-37</f>
        <v>52</v>
      </c>
      <c r="D11" s="8">
        <f t="shared" si="0"/>
        <v>19</v>
      </c>
      <c r="E11" s="8">
        <f t="shared" si="1"/>
        <v>16</v>
      </c>
      <c r="F11" s="3">
        <f t="shared" si="2"/>
        <v>19</v>
      </c>
      <c r="G11" s="3">
        <f t="shared" si="3"/>
        <v>16</v>
      </c>
      <c r="H11" s="3">
        <f t="shared" si="4"/>
        <v>18</v>
      </c>
      <c r="I11" s="3">
        <f t="shared" si="5"/>
        <v>15</v>
      </c>
      <c r="J11" s="4">
        <f t="shared" si="6"/>
        <v>0.9473684210526315</v>
      </c>
      <c r="K11" s="4">
        <f t="shared" si="7"/>
        <v>0.9375</v>
      </c>
      <c r="L11" s="5">
        <f t="shared" si="8"/>
        <v>9.5</v>
      </c>
      <c r="M11" s="5">
        <f t="shared" si="9"/>
        <v>8</v>
      </c>
      <c r="N11" s="5">
        <f t="shared" si="10"/>
        <v>12</v>
      </c>
    </row>
    <row r="12" spans="1:14" ht="19.5" customHeight="1">
      <c r="A12" s="22"/>
      <c r="B12" s="6" t="s">
        <v>14</v>
      </c>
      <c r="C12" s="5">
        <f>C8-37</f>
        <v>67</v>
      </c>
      <c r="D12" s="8">
        <f t="shared" si="0"/>
        <v>25</v>
      </c>
      <c r="E12" s="8">
        <f t="shared" si="1"/>
        <v>21</v>
      </c>
      <c r="F12" s="3">
        <f t="shared" si="2"/>
        <v>25</v>
      </c>
      <c r="G12" s="3">
        <f t="shared" si="3"/>
        <v>21</v>
      </c>
      <c r="H12" s="3">
        <f t="shared" si="4"/>
        <v>24</v>
      </c>
      <c r="I12" s="3">
        <f t="shared" si="5"/>
        <v>20</v>
      </c>
      <c r="J12" s="4">
        <f t="shared" si="6"/>
        <v>0.96</v>
      </c>
      <c r="K12" s="4">
        <f t="shared" si="7"/>
        <v>0.9523809523809523</v>
      </c>
      <c r="L12" s="5">
        <f t="shared" si="8"/>
        <v>12.5</v>
      </c>
      <c r="M12" s="5">
        <f t="shared" si="9"/>
        <v>10.5</v>
      </c>
      <c r="N12" s="5">
        <f t="shared" si="10"/>
        <v>16</v>
      </c>
    </row>
    <row r="13" spans="1:14" ht="19.5" customHeight="1">
      <c r="A13" s="22"/>
      <c r="B13" s="6" t="s">
        <v>15</v>
      </c>
      <c r="C13" s="5">
        <f>C9-37</f>
        <v>132</v>
      </c>
      <c r="D13" s="8">
        <f t="shared" si="0"/>
        <v>49</v>
      </c>
      <c r="E13" s="8">
        <f t="shared" si="1"/>
        <v>41</v>
      </c>
      <c r="F13" s="3">
        <f t="shared" si="2"/>
        <v>49</v>
      </c>
      <c r="G13" s="3">
        <f t="shared" si="3"/>
        <v>41</v>
      </c>
      <c r="H13" s="3">
        <f t="shared" si="4"/>
        <v>47</v>
      </c>
      <c r="I13" s="3">
        <f t="shared" si="5"/>
        <v>39</v>
      </c>
      <c r="J13" s="4">
        <f t="shared" si="6"/>
        <v>0.9591836734693877</v>
      </c>
      <c r="K13" s="4">
        <f t="shared" si="7"/>
        <v>0.9512195121951219</v>
      </c>
      <c r="L13" s="5">
        <f t="shared" si="8"/>
        <v>24.5</v>
      </c>
      <c r="M13" s="5">
        <f t="shared" si="9"/>
        <v>20.5</v>
      </c>
      <c r="N13" s="5">
        <f t="shared" si="10"/>
        <v>31</v>
      </c>
    </row>
    <row r="14" spans="1:14" ht="19.5" customHeight="1">
      <c r="A14" s="21" t="s">
        <v>16</v>
      </c>
      <c r="B14" s="6" t="s">
        <v>13</v>
      </c>
      <c r="C14" s="5">
        <f>C11-18</f>
        <v>34</v>
      </c>
      <c r="D14" s="8">
        <f t="shared" si="0"/>
        <v>13</v>
      </c>
      <c r="E14" s="8">
        <f t="shared" si="1"/>
        <v>11</v>
      </c>
      <c r="F14" s="3">
        <f t="shared" si="2"/>
        <v>13</v>
      </c>
      <c r="G14" s="3">
        <f t="shared" si="3"/>
        <v>11</v>
      </c>
      <c r="H14" s="3">
        <f t="shared" si="4"/>
        <v>12</v>
      </c>
      <c r="I14" s="3">
        <f t="shared" si="5"/>
        <v>10</v>
      </c>
      <c r="J14" s="4">
        <f t="shared" si="6"/>
        <v>0.9230769230769231</v>
      </c>
      <c r="K14" s="4">
        <f t="shared" si="7"/>
        <v>0.9090909090909091</v>
      </c>
      <c r="L14" s="5">
        <f t="shared" si="8"/>
        <v>6.5</v>
      </c>
      <c r="M14" s="5">
        <f t="shared" si="9"/>
        <v>5.5</v>
      </c>
      <c r="N14" s="5">
        <f t="shared" si="10"/>
        <v>8</v>
      </c>
    </row>
    <row r="15" spans="1:14" ht="19.5" customHeight="1">
      <c r="A15" s="21"/>
      <c r="B15" s="6" t="s">
        <v>14</v>
      </c>
      <c r="C15" s="5">
        <f>C12-18</f>
        <v>49</v>
      </c>
      <c r="D15" s="8">
        <f t="shared" si="0"/>
        <v>18</v>
      </c>
      <c r="E15" s="8">
        <f t="shared" si="1"/>
        <v>15</v>
      </c>
      <c r="F15" s="3">
        <f t="shared" si="2"/>
        <v>18</v>
      </c>
      <c r="G15" s="3">
        <f t="shared" si="3"/>
        <v>15</v>
      </c>
      <c r="H15" s="3">
        <f t="shared" si="4"/>
        <v>17</v>
      </c>
      <c r="I15" s="3">
        <f t="shared" si="5"/>
        <v>14</v>
      </c>
      <c r="J15" s="4">
        <f t="shared" si="6"/>
        <v>0.9444444444444444</v>
      </c>
      <c r="K15" s="4">
        <f t="shared" si="7"/>
        <v>0.9333333333333333</v>
      </c>
      <c r="L15" s="5">
        <f t="shared" si="8"/>
        <v>9</v>
      </c>
      <c r="M15" s="5">
        <f t="shared" si="9"/>
        <v>7.5</v>
      </c>
      <c r="N15" s="5">
        <f t="shared" si="10"/>
        <v>11</v>
      </c>
    </row>
    <row r="16" spans="1:14" ht="19.5" customHeight="1">
      <c r="A16" s="21"/>
      <c r="B16" s="6" t="s">
        <v>15</v>
      </c>
      <c r="C16" s="5">
        <f>C13-18</f>
        <v>114</v>
      </c>
      <c r="D16" s="8">
        <f t="shared" si="0"/>
        <v>42</v>
      </c>
      <c r="E16" s="8">
        <f t="shared" si="1"/>
        <v>35</v>
      </c>
      <c r="F16" s="3">
        <f t="shared" si="2"/>
        <v>42</v>
      </c>
      <c r="G16" s="3">
        <f t="shared" si="3"/>
        <v>35</v>
      </c>
      <c r="H16" s="3">
        <f t="shared" si="4"/>
        <v>40</v>
      </c>
      <c r="I16" s="3">
        <f t="shared" si="5"/>
        <v>33</v>
      </c>
      <c r="J16" s="4">
        <f t="shared" si="6"/>
        <v>0.9523809523809523</v>
      </c>
      <c r="K16" s="4">
        <f t="shared" si="7"/>
        <v>0.9428571428571428</v>
      </c>
      <c r="L16" s="5">
        <f t="shared" si="8"/>
        <v>21</v>
      </c>
      <c r="M16" s="5">
        <f t="shared" si="9"/>
        <v>17.5</v>
      </c>
      <c r="N16" s="5">
        <f t="shared" si="10"/>
        <v>26</v>
      </c>
    </row>
    <row r="17" spans="1:14" ht="19.5" customHeight="1">
      <c r="A17" s="21" t="s">
        <v>13</v>
      </c>
      <c r="B17" s="6" t="s">
        <v>14</v>
      </c>
      <c r="C17" s="5">
        <f>C15-34</f>
        <v>15</v>
      </c>
      <c r="D17" s="8">
        <f t="shared" si="0"/>
        <v>7</v>
      </c>
      <c r="E17" s="8">
        <f t="shared" si="1"/>
        <v>6</v>
      </c>
      <c r="F17" s="3">
        <f t="shared" si="2"/>
        <v>7</v>
      </c>
      <c r="G17" s="3">
        <f t="shared" si="3"/>
        <v>6</v>
      </c>
      <c r="H17" s="3">
        <f t="shared" si="4"/>
        <v>7</v>
      </c>
      <c r="I17" s="3">
        <f t="shared" si="5"/>
        <v>6</v>
      </c>
      <c r="J17" s="4">
        <f t="shared" si="6"/>
        <v>1</v>
      </c>
      <c r="K17" s="4">
        <f t="shared" si="7"/>
        <v>1</v>
      </c>
      <c r="L17" s="5">
        <f t="shared" si="8"/>
        <v>3.5</v>
      </c>
      <c r="M17" s="5">
        <f t="shared" si="9"/>
        <v>3</v>
      </c>
      <c r="N17" s="5">
        <f t="shared" si="10"/>
        <v>5</v>
      </c>
    </row>
    <row r="18" spans="1:14" ht="19.5" customHeight="1">
      <c r="A18" s="21"/>
      <c r="B18" s="6" t="s">
        <v>15</v>
      </c>
      <c r="C18" s="5">
        <f>C16-34</f>
        <v>80</v>
      </c>
      <c r="D18" s="8">
        <f t="shared" si="0"/>
        <v>30</v>
      </c>
      <c r="E18" s="8">
        <f t="shared" si="1"/>
        <v>25</v>
      </c>
      <c r="F18" s="3">
        <f t="shared" si="2"/>
        <v>30</v>
      </c>
      <c r="G18" s="3">
        <f t="shared" si="3"/>
        <v>25</v>
      </c>
      <c r="H18" s="3">
        <f t="shared" si="4"/>
        <v>28</v>
      </c>
      <c r="I18" s="3">
        <f t="shared" si="5"/>
        <v>24</v>
      </c>
      <c r="J18" s="4">
        <f t="shared" si="6"/>
        <v>0.9333333333333333</v>
      </c>
      <c r="K18" s="4">
        <f t="shared" si="7"/>
        <v>0.96</v>
      </c>
      <c r="L18" s="5">
        <f t="shared" si="8"/>
        <v>15</v>
      </c>
      <c r="M18" s="5">
        <f t="shared" si="9"/>
        <v>12.5</v>
      </c>
      <c r="N18" s="5">
        <f t="shared" si="10"/>
        <v>19</v>
      </c>
    </row>
    <row r="19" spans="1:14" ht="19.5" customHeight="1">
      <c r="A19" s="6" t="s">
        <v>14</v>
      </c>
      <c r="B19" s="6" t="s">
        <v>15</v>
      </c>
      <c r="C19" s="5">
        <f>C18-15</f>
        <v>65</v>
      </c>
      <c r="D19" s="8">
        <f t="shared" si="0"/>
        <v>24</v>
      </c>
      <c r="E19" s="8">
        <f t="shared" si="1"/>
        <v>20</v>
      </c>
      <c r="F19" s="3">
        <f t="shared" si="2"/>
        <v>24</v>
      </c>
      <c r="G19" s="3">
        <f t="shared" si="3"/>
        <v>20</v>
      </c>
      <c r="H19" s="3">
        <f t="shared" si="4"/>
        <v>23</v>
      </c>
      <c r="I19" s="3">
        <f t="shared" si="5"/>
        <v>19</v>
      </c>
      <c r="J19" s="4">
        <f t="shared" si="6"/>
        <v>0.9583333333333334</v>
      </c>
      <c r="K19" s="4">
        <f t="shared" si="7"/>
        <v>0.95</v>
      </c>
      <c r="L19" s="5">
        <f t="shared" si="8"/>
        <v>12</v>
      </c>
      <c r="M19" s="5">
        <f t="shared" si="9"/>
        <v>10</v>
      </c>
      <c r="N19" s="5">
        <f t="shared" si="10"/>
        <v>15</v>
      </c>
    </row>
  </sheetData>
  <mergeCells count="13">
    <mergeCell ref="A17:A18"/>
    <mergeCell ref="A5:A9"/>
    <mergeCell ref="A10:A13"/>
    <mergeCell ref="A14:A16"/>
    <mergeCell ref="N3:N4"/>
    <mergeCell ref="A1:N2"/>
    <mergeCell ref="D3:E3"/>
    <mergeCell ref="F3:G3"/>
    <mergeCell ref="J3:K3"/>
    <mergeCell ref="L3:M3"/>
    <mergeCell ref="H3:I3"/>
    <mergeCell ref="A3:B4"/>
    <mergeCell ref="C3:C4"/>
  </mergeCells>
  <printOptions/>
  <pageMargins left="0.5" right="0.23" top="0.8" bottom="0.76" header="0.5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2010-04-02T09:22:04Z</cp:lastPrinted>
  <dcterms:created xsi:type="dcterms:W3CDTF">2008-12-12T11:04:55Z</dcterms:created>
  <dcterms:modified xsi:type="dcterms:W3CDTF">2012-06-27T06:38:19Z</dcterms:modified>
  <cp:category/>
  <cp:version/>
  <cp:contentType/>
  <cp:contentStatus/>
</cp:coreProperties>
</file>